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9720" windowHeight="6030"/>
  </bookViews>
  <sheets>
    <sheet name="прил.1" sheetId="76" r:id="rId1"/>
    <sheet name="Лист1" sheetId="77" r:id="rId2"/>
  </sheets>
  <definedNames>
    <definedName name="_xlnm.Print_Titles" localSheetId="0">прил.1!$8:$9</definedName>
  </definedNames>
  <calcPr calcId="125725"/>
</workbook>
</file>

<file path=xl/calcChain.xml><?xml version="1.0" encoding="utf-8"?>
<calcChain xmlns="http://schemas.openxmlformats.org/spreadsheetml/2006/main">
  <c r="E17" i="76"/>
  <c r="E26"/>
  <c r="D26"/>
  <c r="F28"/>
  <c r="G28"/>
  <c r="E24"/>
  <c r="D24"/>
  <c r="E20"/>
  <c r="G16"/>
  <c r="F16"/>
  <c r="E15"/>
  <c r="G15" s="1"/>
  <c r="D15"/>
  <c r="D20"/>
  <c r="F22"/>
  <c r="G22"/>
  <c r="D17"/>
  <c r="G19"/>
  <c r="F19"/>
  <c r="E10"/>
  <c r="D10"/>
  <c r="E31"/>
  <c r="D31"/>
  <c r="E29"/>
  <c r="D29"/>
  <c r="F13"/>
  <c r="G13"/>
  <c r="F14"/>
  <c r="G32"/>
  <c r="F32"/>
  <c r="G30"/>
  <c r="F30"/>
  <c r="G27"/>
  <c r="F27"/>
  <c r="G25"/>
  <c r="F25"/>
  <c r="G23"/>
  <c r="F23"/>
  <c r="G21"/>
  <c r="F21"/>
  <c r="G18"/>
  <c r="F18"/>
  <c r="G14"/>
  <c r="G12"/>
  <c r="F12"/>
  <c r="G11"/>
  <c r="F11"/>
  <c r="G26"/>
  <c r="F26"/>
  <c r="F17" l="1"/>
  <c r="G29"/>
  <c r="D33"/>
  <c r="E33"/>
  <c r="F24"/>
  <c r="F15"/>
  <c r="G17"/>
  <c r="G10"/>
  <c r="F29"/>
  <c r="G31"/>
  <c r="F10"/>
  <c r="F31"/>
  <c r="F20"/>
  <c r="G24"/>
  <c r="G20"/>
  <c r="F33" l="1"/>
  <c r="G33"/>
</calcChain>
</file>

<file path=xl/sharedStrings.xml><?xml version="1.0" encoding="utf-8"?>
<sst xmlns="http://schemas.openxmlformats.org/spreadsheetml/2006/main" count="75" uniqueCount="52">
  <si>
    <t>Культура</t>
  </si>
  <si>
    <t>Общегосударственные вопросы</t>
  </si>
  <si>
    <t>Национальная безопасность и правоохранительная деятельность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</si>
  <si>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</si>
  <si>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</t>
  </si>
  <si>
    <t>2</t>
  </si>
  <si>
    <t>Национальная экономика</t>
  </si>
  <si>
    <t>Жилищно-коммунальное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</si>
  <si>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</si>
  <si>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</si>
  <si>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</si>
  <si>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Физическая культура и спорт</t>
  </si>
  <si>
    <t>Массовый спорт</t>
  </si>
  <si>
    <t>Другие вопросы в области национальной экономики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</si>
  <si>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</si>
  <si>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</si>
  <si>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Культура, кинематография</t>
  </si>
  <si>
    <t>ВСЕГО</t>
  </si>
  <si>
    <t>3</t>
  </si>
  <si>
    <t>01</t>
  </si>
  <si>
    <t>02</t>
  </si>
  <si>
    <t>03</t>
  </si>
  <si>
    <t>04</t>
  </si>
  <si>
    <t>05</t>
  </si>
  <si>
    <t>06</t>
  </si>
  <si>
    <t>07</t>
  </si>
  <si>
    <t>08</t>
  </si>
  <si>
    <t>10</t>
  </si>
  <si>
    <t>11</t>
  </si>
  <si>
    <t>09</t>
  </si>
  <si>
    <t>12</t>
  </si>
  <si>
    <t>5</t>
  </si>
  <si>
    <t>6</t>
  </si>
  <si>
    <t>Раздел</t>
  </si>
  <si>
    <t>Подраздел</t>
  </si>
  <si>
    <t xml:space="preserve"> </t>
  </si>
  <si>
    <t>Расходы                                                (наименование показателя)</t>
  </si>
  <si>
    <t>Процент исполнения к плану года</t>
  </si>
  <si>
    <t>Отклонение (+;-) от плана года</t>
  </si>
  <si>
    <t>4</t>
  </si>
  <si>
    <t>7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</si>
  <si>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</si>
  <si>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</si>
  <si>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Утверждено на 2021 год</t>
  </si>
  <si>
    <t>14</t>
  </si>
  <si>
    <t>Другие вопросы в области национальной безопасности и провоохранительной деятельности</t>
  </si>
  <si>
    <t>Связь и информатика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</si>
  <si>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</si>
  <si>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</si>
  <si>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</si>
  <si>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</si>
  <si>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Исполнено за I полугодие  2021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</si>
</sst>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textRotation="90"/>
    </xf>
    <xf numFmtId="2" fontId="2" fillId="2" borderId="1" xfId="0" applyNumberFormat="1" applyFont="1" applyFill="1" applyBorder="1" applyAlignment="1"/>
    <xf numFmtId="2" fontId="3" fillId="2" borderId="1" xfId="0" applyNumberFormat="1" applyFont="1" applyFill="1" applyBorder="1" applyAlignment="1"/>
    <xf numFmtId="2" fontId="3" fillId="2" borderId="1" xfId="0" applyNumberFormat="1" applyFont="1" applyFill="1" applyBorder="1"/>
    <xf numFmtId="2" fontId="2" fillId="2" borderId="1" xfId="0" applyNumberFormat="1" applyFont="1" applyFill="1" applyBorder="1"/>
    <xf numFmtId="0" fontId="2" fillId="0" borderId="0" xfId="0" applyFont="1" applyAlignment="1"/>
    <xf numFmtId="0" fontId="0" fillId="0" borderId="0" xfId="0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topLeftCell="A13" workbookViewId="0">
      <selection activeCell="K18" sqref="K18"/>
    </sheetView>
  </sheetViews>
  <sheetFormatPr defaultRowHeight="15.75"/>
  <cols>
    <col min="1" max="1" width="4.140625" style="1" customWidth="1"/>
    <col min="2" max="2" width="4.5703125" style="1" customWidth="1"/>
    <col min="3" max="3" width="48.42578125" style="1" customWidth="1"/>
    <col min="4" max="4" width="13.42578125" style="1" customWidth="1"/>
    <col min="5" max="5" width="12.28515625" style="1" customWidth="1"/>
    <col min="6" max="6" width="10.7109375" style="1" customWidth="1"/>
    <col min="7" max="7" width="16.5703125" style="1" customWidth="1"/>
    <col min="8" max="16384" width="9.140625" style="1"/>
  </cols>
  <sheetData>
    <row r="1" spans="1:13" hidden="1">
      <c r="A1" s="21"/>
      <c r="B1" s="22"/>
      <c r="C1" s="22"/>
      <c r="D1" s="22"/>
      <c r="E1" s="22"/>
      <c r="F1" s="22"/>
      <c r="G1" s="22"/>
    </row>
    <row r="2" spans="1:13" ht="15.75" hidden="1" customHeight="1">
      <c r="A2" s="22"/>
      <c r="B2" s="22"/>
      <c r="C2" s="22"/>
      <c r="D2" s="22"/>
      <c r="E2" s="22"/>
      <c r="F2" s="22"/>
      <c r="G2" s="22"/>
    </row>
    <row r="3" spans="1:13" ht="1.5" hidden="1" customHeight="1">
      <c r="A3" s="22"/>
      <c r="B3" s="22"/>
      <c r="C3" s="22"/>
      <c r="D3" s="22"/>
      <c r="E3" s="22"/>
      <c r="F3" s="22"/>
      <c r="G3" s="22"/>
    </row>
    <row r="4" spans="1:13" hidden="1">
      <c r="A4" s="22"/>
      <c r="B4" s="22"/>
      <c r="C4" s="22"/>
      <c r="D4" s="22"/>
      <c r="E4" s="22"/>
      <c r="F4" s="22"/>
      <c r="G4" s="22"/>
    </row>
    <row r="5" spans="1:13" ht="48" hidden="1" customHeight="1">
      <c r="A5" s="22"/>
      <c r="B5" s="22"/>
      <c r="C5" s="22"/>
      <c r="D5" s="22"/>
      <c r="E5" s="22"/>
      <c r="F5" s="22"/>
      <c r="G5" s="22"/>
    </row>
    <row r="6" spans="1:13" hidden="1">
      <c r="A6" s="22"/>
      <c r="B6" s="22"/>
      <c r="C6" s="22"/>
      <c r="D6" s="22"/>
      <c r="E6" s="22"/>
      <c r="F6" s="22"/>
      <c r="G6" s="22"/>
    </row>
    <row r="7" spans="1:13">
      <c r="A7" s="23"/>
      <c r="B7" s="23"/>
      <c r="C7" s="23"/>
      <c r="D7" s="23"/>
      <c r="E7" s="23"/>
      <c r="F7" s="23"/>
      <c r="G7" s="23"/>
    </row>
    <row r="8" spans="1:13" ht="84.75" customHeight="1">
      <c r="A8" s="16" t="s">
        <v>33</v>
      </c>
      <c r="B8" s="16" t="s">
        <v>34</v>
      </c>
      <c r="C8" s="2" t="s">
        <v>36</v>
      </c>
      <c r="D8" s="15" t="s">
        <v>43</v>
      </c>
      <c r="E8" s="15" t="s">
        <v>51</v>
      </c>
      <c r="F8" s="15" t="s">
        <v>37</v>
      </c>
      <c r="G8" s="15" t="s">
        <v>38</v>
      </c>
    </row>
    <row r="9" spans="1:13">
      <c r="A9" s="2" t="s">
        <v>4</v>
      </c>
      <c r="B9" s="2" t="s">
        <v>5</v>
      </c>
      <c r="C9" s="2" t="s">
        <v>18</v>
      </c>
      <c r="D9" s="3" t="s">
        <v>39</v>
      </c>
      <c r="E9" s="3" t="s">
        <v>31</v>
      </c>
      <c r="F9" s="3" t="s">
        <v>32</v>
      </c>
      <c r="G9" s="3" t="s">
        <v>40</v>
      </c>
    </row>
    <row r="10" spans="1:13">
      <c r="A10" s="4" t="s">
        <v>19</v>
      </c>
      <c r="B10" s="4"/>
      <c r="C10" s="5" t="s">
        <v>1</v>
      </c>
      <c r="D10" s="17">
        <f>D11+D12+D13+D14</f>
        <v>1955.9</v>
      </c>
      <c r="E10" s="17">
        <f>E11+E12+E13+E14</f>
        <v>857.6</v>
      </c>
      <c r="F10" s="17">
        <f>E10/D10*100</f>
        <v>43.846822434684803</v>
      </c>
      <c r="G10" s="17">
        <f>E10-D10</f>
        <v>-1098.3000000000002</v>
      </c>
    </row>
    <row r="11" spans="1:13" ht="63">
      <c r="A11" s="6" t="s">
        <v>19</v>
      </c>
      <c r="B11" s="6" t="s">
        <v>21</v>
      </c>
      <c r="C11" s="7" t="s">
        <v>3</v>
      </c>
      <c r="D11" s="18">
        <v>0.4</v>
      </c>
      <c r="E11" s="18">
        <v>0</v>
      </c>
      <c r="F11" s="18">
        <f t="shared" ref="F11:F33" si="0">E11/D11*100</f>
        <v>0</v>
      </c>
      <c r="G11" s="18">
        <f t="shared" ref="G11:G33" si="1">E11-D11</f>
        <v>-0.4</v>
      </c>
      <c r="M11" s="1" t="s">
        <v>35</v>
      </c>
    </row>
    <row r="12" spans="1:13" ht="78.75">
      <c r="A12" s="6" t="s">
        <v>19</v>
      </c>
      <c r="B12" s="6" t="s">
        <v>22</v>
      </c>
      <c r="C12" s="7" t="s">
        <v>15</v>
      </c>
      <c r="D12" s="18">
        <v>1945</v>
      </c>
      <c r="E12" s="18">
        <v>857.6</v>
      </c>
      <c r="F12" s="18">
        <f t="shared" si="0"/>
        <v>44.092544987146532</v>
      </c>
      <c r="G12" s="18">
        <f t="shared" si="1"/>
        <v>-1087.4000000000001</v>
      </c>
    </row>
    <row r="13" spans="1:13" ht="59.25" customHeight="1">
      <c r="A13" s="6" t="s">
        <v>19</v>
      </c>
      <c r="B13" s="6" t="s">
        <v>24</v>
      </c>
      <c r="C13" s="7" t="s">
        <v>42</v>
      </c>
      <c r="D13" s="18">
        <v>0.5</v>
      </c>
      <c r="E13" s="18">
        <v>0</v>
      </c>
      <c r="F13" s="18">
        <f t="shared" si="0"/>
        <v>0</v>
      </c>
      <c r="G13" s="18">
        <f t="shared" si="1"/>
        <v>-0.5</v>
      </c>
    </row>
    <row r="14" spans="1:13">
      <c r="A14" s="6" t="s">
        <v>19</v>
      </c>
      <c r="B14" s="6" t="s">
        <v>28</v>
      </c>
      <c r="C14" s="7" t="s">
        <v>41</v>
      </c>
      <c r="D14" s="18">
        <v>10</v>
      </c>
      <c r="E14" s="18">
        <v>0</v>
      </c>
      <c r="F14" s="18">
        <f t="shared" si="0"/>
        <v>0</v>
      </c>
      <c r="G14" s="18">
        <f t="shared" si="1"/>
        <v>-10</v>
      </c>
    </row>
    <row r="15" spans="1:13">
      <c r="A15" s="8" t="s">
        <v>20</v>
      </c>
      <c r="B15" s="8"/>
      <c r="C15" s="9" t="s">
        <v>47</v>
      </c>
      <c r="D15" s="17">
        <f>D16</f>
        <v>91.8</v>
      </c>
      <c r="E15" s="17">
        <f>E16</f>
        <v>40</v>
      </c>
      <c r="F15" s="17">
        <f t="shared" si="0"/>
        <v>43.572984749455337</v>
      </c>
      <c r="G15" s="17">
        <f t="shared" si="1"/>
        <v>-51.8</v>
      </c>
    </row>
    <row r="16" spans="1:13">
      <c r="A16" s="6" t="s">
        <v>20</v>
      </c>
      <c r="B16" s="6" t="s">
        <v>21</v>
      </c>
      <c r="C16" s="7" t="s">
        <v>48</v>
      </c>
      <c r="D16" s="18">
        <v>91.8</v>
      </c>
      <c r="E16" s="18">
        <v>40</v>
      </c>
      <c r="F16" s="18">
        <f t="shared" si="0"/>
        <v>43.572984749455337</v>
      </c>
      <c r="G16" s="18">
        <f t="shared" si="1"/>
        <v>-51.8</v>
      </c>
    </row>
    <row r="17" spans="1:7" ht="31.5">
      <c r="A17" s="8" t="s">
        <v>21</v>
      </c>
      <c r="B17" s="8"/>
      <c r="C17" s="9" t="s">
        <v>2</v>
      </c>
      <c r="D17" s="17">
        <f>D18+D19</f>
        <v>213</v>
      </c>
      <c r="E17" s="17">
        <f>E18+E19</f>
        <v>120</v>
      </c>
      <c r="F17" s="17">
        <f t="shared" si="0"/>
        <v>56.338028169014088</v>
      </c>
      <c r="G17" s="17">
        <f t="shared" si="1"/>
        <v>-93</v>
      </c>
    </row>
    <row r="18" spans="1:7" ht="53.25" customHeight="1">
      <c r="A18" s="6" t="s">
        <v>21</v>
      </c>
      <c r="B18" s="6" t="s">
        <v>27</v>
      </c>
      <c r="C18" s="7" t="s">
        <v>49</v>
      </c>
      <c r="D18" s="18">
        <v>200</v>
      </c>
      <c r="E18" s="18">
        <v>120</v>
      </c>
      <c r="F18" s="18">
        <f t="shared" si="0"/>
        <v>60</v>
      </c>
      <c r="G18" s="18">
        <f t="shared" si="1"/>
        <v>-80</v>
      </c>
    </row>
    <row r="19" spans="1:7" ht="47.25">
      <c r="A19" s="6" t="s">
        <v>21</v>
      </c>
      <c r="B19" s="6" t="s">
        <v>44</v>
      </c>
      <c r="C19" s="7" t="s">
        <v>45</v>
      </c>
      <c r="D19" s="18">
        <v>13</v>
      </c>
      <c r="E19" s="18">
        <v>0</v>
      </c>
      <c r="F19" s="18">
        <f t="shared" ref="F19" si="2">E19/D19*100</f>
        <v>0</v>
      </c>
      <c r="G19" s="18">
        <f t="shared" si="1"/>
        <v>-13</v>
      </c>
    </row>
    <row r="20" spans="1:7">
      <c r="A20" s="8" t="s">
        <v>22</v>
      </c>
      <c r="B20" s="8"/>
      <c r="C20" s="9" t="s">
        <v>6</v>
      </c>
      <c r="D20" s="17">
        <f>D21+D23+D22</f>
        <v>317.89999999999998</v>
      </c>
      <c r="E20" s="17">
        <f>E21+E23+E22</f>
        <v>128.1</v>
      </c>
      <c r="F20" s="17">
        <f t="shared" si="0"/>
        <v>40.295690468700855</v>
      </c>
      <c r="G20" s="17">
        <f t="shared" si="1"/>
        <v>-189.79999999999998</v>
      </c>
    </row>
    <row r="21" spans="1:7">
      <c r="A21" s="6" t="s">
        <v>22</v>
      </c>
      <c r="B21" s="6" t="s">
        <v>29</v>
      </c>
      <c r="C21" s="7" t="s">
        <v>14</v>
      </c>
      <c r="D21" s="18">
        <v>194.9</v>
      </c>
      <c r="E21" s="18">
        <v>91.4</v>
      </c>
      <c r="F21" s="18">
        <f t="shared" si="0"/>
        <v>46.89584402257568</v>
      </c>
      <c r="G21" s="18">
        <f t="shared" si="1"/>
        <v>-103.5</v>
      </c>
    </row>
    <row r="22" spans="1:7">
      <c r="A22" s="6" t="s">
        <v>22</v>
      </c>
      <c r="B22" s="6" t="s">
        <v>27</v>
      </c>
      <c r="C22" s="7" t="s">
        <v>46</v>
      </c>
      <c r="D22" s="18">
        <v>90</v>
      </c>
      <c r="E22" s="18">
        <v>12.1</v>
      </c>
      <c r="F22" s="18">
        <f t="shared" si="0"/>
        <v>13.444444444444445</v>
      </c>
      <c r="G22" s="18">
        <f t="shared" si="1"/>
        <v>-77.900000000000006</v>
      </c>
    </row>
    <row r="23" spans="1:7" ht="31.5">
      <c r="A23" s="6" t="s">
        <v>22</v>
      </c>
      <c r="B23" s="6" t="s">
        <v>30</v>
      </c>
      <c r="C23" s="7" t="s">
        <v>13</v>
      </c>
      <c r="D23" s="18">
        <v>33</v>
      </c>
      <c r="E23" s="18">
        <v>24.6</v>
      </c>
      <c r="F23" s="18">
        <f t="shared" si="0"/>
        <v>74.545454545454547</v>
      </c>
      <c r="G23" s="18">
        <f t="shared" si="1"/>
        <v>-8.3999999999999986</v>
      </c>
    </row>
    <row r="24" spans="1:7">
      <c r="A24" s="8" t="s">
        <v>23</v>
      </c>
      <c r="B24" s="8"/>
      <c r="C24" s="9" t="s">
        <v>7</v>
      </c>
      <c r="D24" s="17">
        <f>D25</f>
        <v>1078.0999999999999</v>
      </c>
      <c r="E24" s="17">
        <f>E25</f>
        <v>596.4</v>
      </c>
      <c r="F24" s="18">
        <f t="shared" si="0"/>
        <v>55.319543641591693</v>
      </c>
      <c r="G24" s="17">
        <f t="shared" si="1"/>
        <v>-481.69999999999993</v>
      </c>
    </row>
    <row r="25" spans="1:7">
      <c r="A25" s="6" t="s">
        <v>23</v>
      </c>
      <c r="B25" s="6" t="s">
        <v>21</v>
      </c>
      <c r="C25" s="7" t="s">
        <v>8</v>
      </c>
      <c r="D25" s="18">
        <v>1078.0999999999999</v>
      </c>
      <c r="E25" s="18">
        <v>596.4</v>
      </c>
      <c r="F25" s="18">
        <f t="shared" si="0"/>
        <v>55.319543641591693</v>
      </c>
      <c r="G25" s="18">
        <f t="shared" si="1"/>
        <v>-481.69999999999993</v>
      </c>
    </row>
    <row r="26" spans="1:7">
      <c r="A26" s="8" t="s">
        <v>25</v>
      </c>
      <c r="B26" s="8"/>
      <c r="C26" s="9" t="s">
        <v>9</v>
      </c>
      <c r="D26" s="17">
        <f>D27+D28</f>
        <v>30</v>
      </c>
      <c r="E26" s="17">
        <f>E27+E28</f>
        <v>0</v>
      </c>
      <c r="F26" s="17">
        <f t="shared" si="0"/>
        <v>0</v>
      </c>
      <c r="G26" s="17">
        <f t="shared" si="1"/>
        <v>-30</v>
      </c>
    </row>
    <row r="27" spans="1:7" ht="31.5">
      <c r="A27" s="6" t="s">
        <v>25</v>
      </c>
      <c r="B27" s="6" t="s">
        <v>23</v>
      </c>
      <c r="C27" s="7" t="s">
        <v>10</v>
      </c>
      <c r="D27" s="18">
        <v>14</v>
      </c>
      <c r="E27" s="18">
        <v>0</v>
      </c>
      <c r="F27" s="18">
        <f t="shared" si="0"/>
        <v>0</v>
      </c>
      <c r="G27" s="18">
        <f t="shared" si="1"/>
        <v>-14</v>
      </c>
    </row>
    <row r="28" spans="1:7">
      <c r="A28" s="6" t="s">
        <v>25</v>
      </c>
      <c r="B28" s="6" t="s">
        <v>25</v>
      </c>
      <c r="C28" s="7" t="s">
        <v>50</v>
      </c>
      <c r="D28" s="18">
        <v>16</v>
      </c>
      <c r="E28" s="18">
        <v>0</v>
      </c>
      <c r="F28" s="18">
        <f t="shared" si="0"/>
        <v>0</v>
      </c>
      <c r="G28" s="18">
        <f t="shared" si="1"/>
        <v>-16</v>
      </c>
    </row>
    <row r="29" spans="1:7">
      <c r="A29" s="8" t="s">
        <v>26</v>
      </c>
      <c r="B29" s="8"/>
      <c r="C29" s="9" t="s">
        <v>16</v>
      </c>
      <c r="D29" s="17">
        <f>D30</f>
        <v>3909.7</v>
      </c>
      <c r="E29" s="17">
        <f>E30</f>
        <v>1746.9</v>
      </c>
      <c r="F29" s="17">
        <f t="shared" si="0"/>
        <v>44.681177583957854</v>
      </c>
      <c r="G29" s="17">
        <f t="shared" si="1"/>
        <v>-2162.7999999999997</v>
      </c>
    </row>
    <row r="30" spans="1:7">
      <c r="A30" s="6" t="s">
        <v>26</v>
      </c>
      <c r="B30" s="6" t="s">
        <v>19</v>
      </c>
      <c r="C30" s="7" t="s">
        <v>0</v>
      </c>
      <c r="D30" s="18">
        <v>3909.7</v>
      </c>
      <c r="E30" s="18">
        <v>1746.9</v>
      </c>
      <c r="F30" s="18">
        <f t="shared" si="0"/>
        <v>44.681177583957854</v>
      </c>
      <c r="G30" s="18">
        <f t="shared" si="1"/>
        <v>-2162.7999999999997</v>
      </c>
    </row>
    <row r="31" spans="1:7">
      <c r="A31" s="10">
        <v>11</v>
      </c>
      <c r="B31" s="10"/>
      <c r="C31" s="11" t="s">
        <v>11</v>
      </c>
      <c r="D31" s="20">
        <f>D32</f>
        <v>20</v>
      </c>
      <c r="E31" s="20">
        <f>E32</f>
        <v>0</v>
      </c>
      <c r="F31" s="17">
        <f t="shared" si="0"/>
        <v>0</v>
      </c>
      <c r="G31" s="17">
        <f t="shared" si="1"/>
        <v>-20</v>
      </c>
    </row>
    <row r="32" spans="1:7">
      <c r="A32" s="12">
        <v>11</v>
      </c>
      <c r="B32" s="6" t="s">
        <v>20</v>
      </c>
      <c r="C32" s="13" t="s">
        <v>12</v>
      </c>
      <c r="D32" s="19">
        <v>20</v>
      </c>
      <c r="E32" s="19">
        <v>0</v>
      </c>
      <c r="F32" s="18">
        <f t="shared" si="0"/>
        <v>0</v>
      </c>
      <c r="G32" s="18">
        <f t="shared" si="1"/>
        <v>-20</v>
      </c>
    </row>
    <row r="33" spans="1:7">
      <c r="A33" s="10"/>
      <c r="B33" s="10"/>
      <c r="C33" s="14" t="s">
        <v>17</v>
      </c>
      <c r="D33" s="17">
        <f>SUM(D31+D29+D26+D24+D20+D17+D15+D10)</f>
        <v>7616.4</v>
      </c>
      <c r="E33" s="17">
        <f>SUM(E31+E29+E26+E24+E20+E17+E15+E10)</f>
        <v>3489</v>
      </c>
      <c r="F33" s="17">
        <f t="shared" si="0"/>
        <v>45.809043642665834</v>
      </c>
      <c r="G33" s="17">
        <f t="shared" si="1"/>
        <v>-4127.3999999999996</v>
      </c>
    </row>
  </sheetData>
  <mergeCells count="1">
    <mergeCell ref="A1:G7"/>
  </mergeCells>
  <phoneticPr fontId="1" type="noConversion"/>
  <pageMargins left="0.39370078740157483" right="0.19685039370078741" top="0.98425196850393704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Лист1</vt:lpstr>
      <vt:lpstr>прил.1!Заголовки_для_печати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Плота</cp:lastModifiedBy>
  <cp:lastPrinted>2021-05-24T14:02:47Z</cp:lastPrinted>
  <dcterms:created xsi:type="dcterms:W3CDTF">2003-04-16T06:58:04Z</dcterms:created>
  <dcterms:modified xsi:type="dcterms:W3CDTF">2021-08-27T08:34:42Z</dcterms:modified>
</cp:coreProperties>
</file>