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нт\"/>
    </mc:Choice>
  </mc:AlternateContent>
  <bookViews>
    <workbookView xWindow="0" yWindow="0" windowWidth="28800" windowHeight="12135"/>
  </bookViews>
  <sheets>
    <sheet name="прил.1" sheetId="76" r:id="rId1"/>
    <sheet name="Лист1" sheetId="77" r:id="rId2"/>
  </sheets>
  <definedNames>
    <definedName name="_xlnm.Print_Titles" localSheetId="0">прил.1!$8:$9</definedName>
  </definedNames>
  <calcPr calcId="152511"/>
</workbook>
</file>

<file path=xl/calcChain.xml><?xml version="1.0" encoding="utf-8"?>
<calcChain xmlns="http://schemas.openxmlformats.org/spreadsheetml/2006/main">
  <c r="E29" i="76" l="1"/>
  <c r="D29" i="76"/>
  <c r="F31" i="76"/>
  <c r="G31" i="76"/>
  <c r="E17" i="76"/>
  <c r="E26" i="76"/>
  <c r="D26" i="76"/>
  <c r="F28" i="76"/>
  <c r="G28" i="76"/>
  <c r="E24" i="76"/>
  <c r="D24" i="76"/>
  <c r="E20" i="76"/>
  <c r="G16" i="76"/>
  <c r="F16" i="76"/>
  <c r="E15" i="76"/>
  <c r="G15" i="76" s="1"/>
  <c r="D15" i="76"/>
  <c r="D20" i="76"/>
  <c r="F22" i="76"/>
  <c r="G22" i="76"/>
  <c r="D17" i="76"/>
  <c r="G19" i="76"/>
  <c r="F19" i="76"/>
  <c r="E10" i="76"/>
  <c r="D10" i="76"/>
  <c r="E32" i="76"/>
  <c r="D32" i="76"/>
  <c r="F13" i="76"/>
  <c r="G13" i="76"/>
  <c r="F14" i="76"/>
  <c r="G33" i="76"/>
  <c r="F33" i="76"/>
  <c r="G30" i="76"/>
  <c r="F30" i="76"/>
  <c r="G27" i="76"/>
  <c r="F27" i="76"/>
  <c r="G25" i="76"/>
  <c r="F25" i="76"/>
  <c r="G23" i="76"/>
  <c r="F23" i="76"/>
  <c r="G21" i="76"/>
  <c r="F21" i="76"/>
  <c r="G18" i="76"/>
  <c r="F18" i="76"/>
  <c r="G14" i="76"/>
  <c r="G12" i="76"/>
  <c r="F12" i="76"/>
  <c r="G11" i="76"/>
  <c r="F11" i="76"/>
  <c r="G26" i="76" l="1"/>
  <c r="F26" i="76"/>
  <c r="F17" i="76"/>
  <c r="G29" i="76"/>
  <c r="D34" i="76"/>
  <c r="E34" i="76"/>
  <c r="F24" i="76"/>
  <c r="F15" i="76"/>
  <c r="G17" i="76"/>
  <c r="G10" i="76"/>
  <c r="F29" i="76"/>
  <c r="G32" i="76"/>
  <c r="F10" i="76"/>
  <c r="F32" i="76"/>
  <c r="F20" i="76"/>
  <c r="G24" i="76"/>
  <c r="G20" i="76"/>
  <c r="F34" i="76" l="1"/>
  <c r="G34" i="76"/>
</calcChain>
</file>

<file path=xl/sharedStrings.xml><?xml version="1.0" encoding="utf-8"?>
<sst xmlns="http://schemas.openxmlformats.org/spreadsheetml/2006/main" count="78" uniqueCount="53">
  <si>
    <t>Культура</t>
  </si>
  <si>
    <t>Общегосударственные вопросы</t>
  </si>
  <si>
    <t>Национальная безопасность и правоохранительная деятельность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</si>
  <si>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</si>
  <si>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</t>
  </si>
  <si>
    <t>2</t>
  </si>
  <si>
    <t>Национальная экономика</t>
  </si>
  <si>
    <t>Жилищно-коммунальное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</si>
  <si>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</si>
  <si>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</si>
  <si>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</si>
  <si>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Физическая культура и спорт</t>
  </si>
  <si>
    <t>Массовый спорт</t>
  </si>
  <si>
    <t>Другие вопросы в области национальной экономики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</si>
  <si>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</si>
  <si>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</si>
  <si>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Культура, кинематография</t>
  </si>
  <si>
    <t>ВСЕГО</t>
  </si>
  <si>
    <t>3</t>
  </si>
  <si>
    <t>01</t>
  </si>
  <si>
    <t>02</t>
  </si>
  <si>
    <t>03</t>
  </si>
  <si>
    <t>04</t>
  </si>
  <si>
    <t>05</t>
  </si>
  <si>
    <t>06</t>
  </si>
  <si>
    <t>07</t>
  </si>
  <si>
    <t>08</t>
  </si>
  <si>
    <t>10</t>
  </si>
  <si>
    <t>11</t>
  </si>
  <si>
    <t>09</t>
  </si>
  <si>
    <t>12</t>
  </si>
  <si>
    <t>5</t>
  </si>
  <si>
    <t>6</t>
  </si>
  <si>
    <t>Раздел</t>
  </si>
  <si>
    <t>Подраздел</t>
  </si>
  <si>
    <t xml:space="preserve"> </t>
  </si>
  <si>
    <t>Расходы                                                (наименование показателя)</t>
  </si>
  <si>
    <t>Процент исполнения к плану года</t>
  </si>
  <si>
    <t>Отклонение (+;-) от плана года</t>
  </si>
  <si>
    <t>4</t>
  </si>
  <si>
    <t>7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</si>
  <si>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</si>
  <si>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</si>
  <si>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Утверждено на 2021 год</t>
  </si>
  <si>
    <t>14</t>
  </si>
  <si>
    <t>Другие вопросы в области национальной безопасности и провоохранительной деятельности</t>
  </si>
  <si>
    <t>Связь и информатика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</si>
  <si>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</si>
  <si>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</si>
  <si>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</si>
  <si>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</si>
  <si>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Исполнено за 9 месяцев  2021 год</t>
  </si>
  <si>
    <t>Другие вопросы в области культуры, кинематографии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</si>
</sst>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textRotation="90"/>
    </xf>
    <xf numFmtId="2" fontId="2" fillId="2" borderId="1" xfId="0" applyNumberFormat="1" applyFont="1" applyFill="1" applyBorder="1" applyAlignment="1"/>
    <xf numFmtId="2" fontId="3" fillId="2" borderId="1" xfId="0" applyNumberFormat="1" applyFont="1" applyFill="1" applyBorder="1" applyAlignment="1"/>
    <xf numFmtId="2" fontId="3" fillId="2" borderId="1" xfId="0" applyNumberFormat="1" applyFont="1" applyFill="1" applyBorder="1"/>
    <xf numFmtId="2" fontId="2" fillId="2" borderId="1" xfId="0" applyNumberFormat="1" applyFont="1" applyFill="1" applyBorder="1"/>
    <xf numFmtId="0" fontId="2" fillId="0" borderId="0" xfId="0" applyFont="1" applyAlignment="1"/>
    <xf numFmtId="0" fontId="0" fillId="0" borderId="0" xfId="0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topLeftCell="A7" workbookViewId="0">
      <selection activeCell="E37" sqref="E37"/>
    </sheetView>
  </sheetViews>
  <sheetFormatPr defaultRowHeight="15.75" x14ac:dyDescent="0.25"/>
  <cols>
    <col min="1" max="1" width="4.140625" style="1" customWidth="1"/>
    <col min="2" max="2" width="4.5703125" style="1" customWidth="1"/>
    <col min="3" max="3" width="48.42578125" style="1" customWidth="1"/>
    <col min="4" max="4" width="13.42578125" style="1" customWidth="1"/>
    <col min="5" max="5" width="12.28515625" style="1" customWidth="1"/>
    <col min="6" max="6" width="10.7109375" style="1" customWidth="1"/>
    <col min="7" max="7" width="16.5703125" style="1" customWidth="1"/>
    <col min="8" max="16384" width="9.140625" style="1"/>
  </cols>
  <sheetData>
    <row r="1" spans="1:13" hidden="1" x14ac:dyDescent="0.25">
      <c r="A1" s="21"/>
      <c r="B1" s="22"/>
      <c r="C1" s="22"/>
      <c r="D1" s="22"/>
      <c r="E1" s="22"/>
      <c r="F1" s="22"/>
      <c r="G1" s="22"/>
    </row>
    <row r="2" spans="1:13" ht="15.75" hidden="1" customHeight="1" x14ac:dyDescent="0.25">
      <c r="A2" s="22"/>
      <c r="B2" s="22"/>
      <c r="C2" s="22"/>
      <c r="D2" s="22"/>
      <c r="E2" s="22"/>
      <c r="F2" s="22"/>
      <c r="G2" s="22"/>
    </row>
    <row r="3" spans="1:13" ht="1.5" hidden="1" customHeight="1" x14ac:dyDescent="0.25">
      <c r="A3" s="22"/>
      <c r="B3" s="22"/>
      <c r="C3" s="22"/>
      <c r="D3" s="22"/>
      <c r="E3" s="22"/>
      <c r="F3" s="22"/>
      <c r="G3" s="22"/>
    </row>
    <row r="4" spans="1:13" hidden="1" x14ac:dyDescent="0.25">
      <c r="A4" s="22"/>
      <c r="B4" s="22"/>
      <c r="C4" s="22"/>
      <c r="D4" s="22"/>
      <c r="E4" s="22"/>
      <c r="F4" s="22"/>
      <c r="G4" s="22"/>
    </row>
    <row r="5" spans="1:13" ht="48" hidden="1" customHeight="1" x14ac:dyDescent="0.25">
      <c r="A5" s="22"/>
      <c r="B5" s="22"/>
      <c r="C5" s="22"/>
      <c r="D5" s="22"/>
      <c r="E5" s="22"/>
      <c r="F5" s="22"/>
      <c r="G5" s="22"/>
    </row>
    <row r="6" spans="1:13" hidden="1" x14ac:dyDescent="0.25">
      <c r="A6" s="22"/>
      <c r="B6" s="22"/>
      <c r="C6" s="22"/>
      <c r="D6" s="22"/>
      <c r="E6" s="22"/>
      <c r="F6" s="22"/>
      <c r="G6" s="22"/>
    </row>
    <row r="7" spans="1:13" x14ac:dyDescent="0.25">
      <c r="A7" s="23"/>
      <c r="B7" s="23"/>
      <c r="C7" s="23"/>
      <c r="D7" s="23"/>
      <c r="E7" s="23"/>
      <c r="F7" s="23"/>
      <c r="G7" s="23"/>
    </row>
    <row r="8" spans="1:13" ht="84.75" customHeight="1" x14ac:dyDescent="0.25">
      <c r="A8" s="16" t="s">
        <v>33</v>
      </c>
      <c r="B8" s="16" t="s">
        <v>34</v>
      </c>
      <c r="C8" s="2" t="s">
        <v>36</v>
      </c>
      <c r="D8" s="15" t="s">
        <v>43</v>
      </c>
      <c r="E8" s="15" t="s">
        <v>51</v>
      </c>
      <c r="F8" s="15" t="s">
        <v>37</v>
      </c>
      <c r="G8" s="15" t="s">
        <v>38</v>
      </c>
    </row>
    <row r="9" spans="1:13" x14ac:dyDescent="0.25">
      <c r="A9" s="2" t="s">
        <v>4</v>
      </c>
      <c r="B9" s="2" t="s">
        <v>5</v>
      </c>
      <c r="C9" s="2" t="s">
        <v>18</v>
      </c>
      <c r="D9" s="3" t="s">
        <v>39</v>
      </c>
      <c r="E9" s="3" t="s">
        <v>31</v>
      </c>
      <c r="F9" s="3" t="s">
        <v>32</v>
      </c>
      <c r="G9" s="3" t="s">
        <v>40</v>
      </c>
    </row>
    <row r="10" spans="1:13" x14ac:dyDescent="0.25">
      <c r="A10" s="4" t="s">
        <v>19</v>
      </c>
      <c r="B10" s="4"/>
      <c r="C10" s="5" t="s">
        <v>1</v>
      </c>
      <c r="D10" s="17">
        <f>D11+D12+D13+D14</f>
        <v>1980.85</v>
      </c>
      <c r="E10" s="17">
        <f>E11+E12+E13+E14</f>
        <v>1314.04</v>
      </c>
      <c r="F10" s="17">
        <f>E10/D10*100</f>
        <v>66.337178483984147</v>
      </c>
      <c r="G10" s="17">
        <f>E10-D10</f>
        <v>-666.81</v>
      </c>
    </row>
    <row r="11" spans="1:13" ht="63" x14ac:dyDescent="0.25">
      <c r="A11" s="6" t="s">
        <v>19</v>
      </c>
      <c r="B11" s="6" t="s">
        <v>21</v>
      </c>
      <c r="C11" s="7" t="s">
        <v>3</v>
      </c>
      <c r="D11" s="18">
        <v>0.35</v>
      </c>
      <c r="E11" s="18">
        <v>0</v>
      </c>
      <c r="F11" s="18">
        <f t="shared" ref="F11:F34" si="0">E11/D11*100</f>
        <v>0</v>
      </c>
      <c r="G11" s="18">
        <f t="shared" ref="G11:G34" si="1">E11-D11</f>
        <v>-0.35</v>
      </c>
      <c r="M11" s="1" t="s">
        <v>35</v>
      </c>
    </row>
    <row r="12" spans="1:13" ht="78.75" x14ac:dyDescent="0.25">
      <c r="A12" s="6" t="s">
        <v>19</v>
      </c>
      <c r="B12" s="6" t="s">
        <v>22</v>
      </c>
      <c r="C12" s="7" t="s">
        <v>15</v>
      </c>
      <c r="D12" s="18">
        <v>1970</v>
      </c>
      <c r="E12" s="18">
        <v>1314.04</v>
      </c>
      <c r="F12" s="18">
        <f t="shared" si="0"/>
        <v>66.702538071065987</v>
      </c>
      <c r="G12" s="18">
        <f t="shared" si="1"/>
        <v>-655.96</v>
      </c>
    </row>
    <row r="13" spans="1:13" ht="59.25" customHeight="1" x14ac:dyDescent="0.25">
      <c r="A13" s="6" t="s">
        <v>19</v>
      </c>
      <c r="B13" s="6" t="s">
        <v>24</v>
      </c>
      <c r="C13" s="7" t="s">
        <v>42</v>
      </c>
      <c r="D13" s="18">
        <v>0.5</v>
      </c>
      <c r="E13" s="18">
        <v>0</v>
      </c>
      <c r="F13" s="18">
        <f t="shared" si="0"/>
        <v>0</v>
      </c>
      <c r="G13" s="18">
        <f t="shared" si="1"/>
        <v>-0.5</v>
      </c>
    </row>
    <row r="14" spans="1:13" x14ac:dyDescent="0.25">
      <c r="A14" s="6" t="s">
        <v>19</v>
      </c>
      <c r="B14" s="6" t="s">
        <v>28</v>
      </c>
      <c r="C14" s="7" t="s">
        <v>41</v>
      </c>
      <c r="D14" s="18">
        <v>10</v>
      </c>
      <c r="E14" s="18">
        <v>0</v>
      </c>
      <c r="F14" s="18">
        <f t="shared" si="0"/>
        <v>0</v>
      </c>
      <c r="G14" s="18">
        <f t="shared" si="1"/>
        <v>-10</v>
      </c>
    </row>
    <row r="15" spans="1:13" x14ac:dyDescent="0.25">
      <c r="A15" s="8" t="s">
        <v>20</v>
      </c>
      <c r="B15" s="8"/>
      <c r="C15" s="9" t="s">
        <v>47</v>
      </c>
      <c r="D15" s="17">
        <f>D16</f>
        <v>91.8</v>
      </c>
      <c r="E15" s="17">
        <f>E16</f>
        <v>60.18</v>
      </c>
      <c r="F15" s="17">
        <f t="shared" si="0"/>
        <v>65.555555555555557</v>
      </c>
      <c r="G15" s="17">
        <f t="shared" si="1"/>
        <v>-31.619999999999997</v>
      </c>
    </row>
    <row r="16" spans="1:13" x14ac:dyDescent="0.25">
      <c r="A16" s="6" t="s">
        <v>20</v>
      </c>
      <c r="B16" s="6" t="s">
        <v>21</v>
      </c>
      <c r="C16" s="7" t="s">
        <v>48</v>
      </c>
      <c r="D16" s="18">
        <v>91.8</v>
      </c>
      <c r="E16" s="18">
        <v>60.18</v>
      </c>
      <c r="F16" s="18">
        <f t="shared" si="0"/>
        <v>65.555555555555557</v>
      </c>
      <c r="G16" s="18">
        <f t="shared" si="1"/>
        <v>-31.619999999999997</v>
      </c>
    </row>
    <row r="17" spans="1:7" ht="31.5" x14ac:dyDescent="0.25">
      <c r="A17" s="8" t="s">
        <v>21</v>
      </c>
      <c r="B17" s="8"/>
      <c r="C17" s="9" t="s">
        <v>2</v>
      </c>
      <c r="D17" s="17">
        <f>D18+D19</f>
        <v>213</v>
      </c>
      <c r="E17" s="17">
        <f>E18+E19</f>
        <v>180</v>
      </c>
      <c r="F17" s="17">
        <f t="shared" si="0"/>
        <v>84.507042253521121</v>
      </c>
      <c r="G17" s="17">
        <f t="shared" si="1"/>
        <v>-33</v>
      </c>
    </row>
    <row r="18" spans="1:7" ht="53.25" customHeight="1" x14ac:dyDescent="0.25">
      <c r="A18" s="6" t="s">
        <v>21</v>
      </c>
      <c r="B18" s="6" t="s">
        <v>27</v>
      </c>
      <c r="C18" s="7" t="s">
        <v>49</v>
      </c>
      <c r="D18" s="18">
        <v>200</v>
      </c>
      <c r="E18" s="18">
        <v>180</v>
      </c>
      <c r="F18" s="18">
        <f t="shared" si="0"/>
        <v>90</v>
      </c>
      <c r="G18" s="18">
        <f t="shared" si="1"/>
        <v>-20</v>
      </c>
    </row>
    <row r="19" spans="1:7" ht="47.25" x14ac:dyDescent="0.25">
      <c r="A19" s="6" t="s">
        <v>21</v>
      </c>
      <c r="B19" s="6" t="s">
        <v>44</v>
      </c>
      <c r="C19" s="7" t="s">
        <v>45</v>
      </c>
      <c r="D19" s="18">
        <v>13</v>
      </c>
      <c r="E19" s="18">
        <v>0</v>
      </c>
      <c r="F19" s="18">
        <f t="shared" ref="F19" si="2">E19/D19*100</f>
        <v>0</v>
      </c>
      <c r="G19" s="18">
        <f t="shared" si="1"/>
        <v>-13</v>
      </c>
    </row>
    <row r="20" spans="1:7" x14ac:dyDescent="0.25">
      <c r="A20" s="8" t="s">
        <v>22</v>
      </c>
      <c r="B20" s="8"/>
      <c r="C20" s="9" t="s">
        <v>6</v>
      </c>
      <c r="D20" s="17">
        <f>D21+D23+D22</f>
        <v>390.3</v>
      </c>
      <c r="E20" s="17">
        <f>E21+E23+E22</f>
        <v>246.15</v>
      </c>
      <c r="F20" s="17">
        <f t="shared" si="0"/>
        <v>63.066871637202148</v>
      </c>
      <c r="G20" s="17">
        <f t="shared" si="1"/>
        <v>-144.15</v>
      </c>
    </row>
    <row r="21" spans="1:7" x14ac:dyDescent="0.25">
      <c r="A21" s="6" t="s">
        <v>22</v>
      </c>
      <c r="B21" s="6" t="s">
        <v>29</v>
      </c>
      <c r="C21" s="7" t="s">
        <v>14</v>
      </c>
      <c r="D21" s="18">
        <v>257.3</v>
      </c>
      <c r="E21" s="18">
        <v>130.96</v>
      </c>
      <c r="F21" s="18">
        <f t="shared" si="0"/>
        <v>50.897784687135641</v>
      </c>
      <c r="G21" s="18">
        <f t="shared" si="1"/>
        <v>-126.34</v>
      </c>
    </row>
    <row r="22" spans="1:7" x14ac:dyDescent="0.25">
      <c r="A22" s="6" t="s">
        <v>22</v>
      </c>
      <c r="B22" s="6" t="s">
        <v>27</v>
      </c>
      <c r="C22" s="7" t="s">
        <v>46</v>
      </c>
      <c r="D22" s="18">
        <v>90</v>
      </c>
      <c r="E22" s="18">
        <v>72.19</v>
      </c>
      <c r="F22" s="18">
        <f t="shared" si="0"/>
        <v>80.211111111111109</v>
      </c>
      <c r="G22" s="18">
        <f t="shared" si="1"/>
        <v>-17.810000000000002</v>
      </c>
    </row>
    <row r="23" spans="1:7" ht="31.5" x14ac:dyDescent="0.25">
      <c r="A23" s="6" t="s">
        <v>22</v>
      </c>
      <c r="B23" s="6" t="s">
        <v>30</v>
      </c>
      <c r="C23" s="7" t="s">
        <v>13</v>
      </c>
      <c r="D23" s="18">
        <v>43</v>
      </c>
      <c r="E23" s="18">
        <v>43</v>
      </c>
      <c r="F23" s="18">
        <f t="shared" si="0"/>
        <v>100</v>
      </c>
      <c r="G23" s="18">
        <f t="shared" si="1"/>
        <v>0</v>
      </c>
    </row>
    <row r="24" spans="1:7" x14ac:dyDescent="0.25">
      <c r="A24" s="8" t="s">
        <v>23</v>
      </c>
      <c r="B24" s="8"/>
      <c r="C24" s="9" t="s">
        <v>7</v>
      </c>
      <c r="D24" s="17">
        <f>D25</f>
        <v>1118.0999999999999</v>
      </c>
      <c r="E24" s="17">
        <f>E25</f>
        <v>931.04</v>
      </c>
      <c r="F24" s="18">
        <f t="shared" si="0"/>
        <v>83.269832751989995</v>
      </c>
      <c r="G24" s="17">
        <f t="shared" si="1"/>
        <v>-187.05999999999995</v>
      </c>
    </row>
    <row r="25" spans="1:7" x14ac:dyDescent="0.25">
      <c r="A25" s="6" t="s">
        <v>23</v>
      </c>
      <c r="B25" s="6" t="s">
        <v>21</v>
      </c>
      <c r="C25" s="7" t="s">
        <v>8</v>
      </c>
      <c r="D25" s="18">
        <v>1118.0999999999999</v>
      </c>
      <c r="E25" s="18">
        <v>931.04</v>
      </c>
      <c r="F25" s="18">
        <f t="shared" si="0"/>
        <v>83.269832751989995</v>
      </c>
      <c r="G25" s="18">
        <f t="shared" si="1"/>
        <v>-187.05999999999995</v>
      </c>
    </row>
    <row r="26" spans="1:7" x14ac:dyDescent="0.25">
      <c r="A26" s="8" t="s">
        <v>25</v>
      </c>
      <c r="B26" s="8"/>
      <c r="C26" s="9" t="s">
        <v>9</v>
      </c>
      <c r="D26" s="17">
        <f>D27+D28</f>
        <v>30</v>
      </c>
      <c r="E26" s="17">
        <f>E27+E28</f>
        <v>0.95</v>
      </c>
      <c r="F26" s="17">
        <f t="shared" si="0"/>
        <v>3.1666666666666661</v>
      </c>
      <c r="G26" s="17">
        <f t="shared" si="1"/>
        <v>-29.05</v>
      </c>
    </row>
    <row r="27" spans="1:7" ht="31.5" x14ac:dyDescent="0.25">
      <c r="A27" s="6" t="s">
        <v>25</v>
      </c>
      <c r="B27" s="6" t="s">
        <v>23</v>
      </c>
      <c r="C27" s="7" t="s">
        <v>10</v>
      </c>
      <c r="D27" s="18">
        <v>14</v>
      </c>
      <c r="E27" s="18">
        <v>0.95</v>
      </c>
      <c r="F27" s="18">
        <f t="shared" si="0"/>
        <v>6.7857142857142856</v>
      </c>
      <c r="G27" s="18">
        <f t="shared" si="1"/>
        <v>-13.05</v>
      </c>
    </row>
    <row r="28" spans="1:7" x14ac:dyDescent="0.25">
      <c r="A28" s="6" t="s">
        <v>25</v>
      </c>
      <c r="B28" s="6" t="s">
        <v>25</v>
      </c>
      <c r="C28" s="7" t="s">
        <v>50</v>
      </c>
      <c r="D28" s="18">
        <v>16</v>
      </c>
      <c r="E28" s="18">
        <v>0</v>
      </c>
      <c r="F28" s="18">
        <f t="shared" si="0"/>
        <v>0</v>
      </c>
      <c r="G28" s="18">
        <f t="shared" si="1"/>
        <v>-16</v>
      </c>
    </row>
    <row r="29" spans="1:7" x14ac:dyDescent="0.25">
      <c r="A29" s="8" t="s">
        <v>26</v>
      </c>
      <c r="B29" s="8"/>
      <c r="C29" s="9" t="s">
        <v>16</v>
      </c>
      <c r="D29" s="17">
        <f>D30+D31</f>
        <v>4116.75</v>
      </c>
      <c r="E29" s="17">
        <f>E30+E31</f>
        <v>2623.72</v>
      </c>
      <c r="F29" s="17">
        <f t="shared" si="0"/>
        <v>63.732798931195724</v>
      </c>
      <c r="G29" s="17">
        <f t="shared" si="1"/>
        <v>-1493.0300000000002</v>
      </c>
    </row>
    <row r="30" spans="1:7" x14ac:dyDescent="0.25">
      <c r="A30" s="6" t="s">
        <v>26</v>
      </c>
      <c r="B30" s="6" t="s">
        <v>19</v>
      </c>
      <c r="C30" s="7" t="s">
        <v>0</v>
      </c>
      <c r="D30" s="18">
        <v>3969.75</v>
      </c>
      <c r="E30" s="18">
        <v>2476.9699999999998</v>
      </c>
      <c r="F30" s="18">
        <f t="shared" si="0"/>
        <v>62.396120662510221</v>
      </c>
      <c r="G30" s="18">
        <f t="shared" si="1"/>
        <v>-1492.7800000000002</v>
      </c>
    </row>
    <row r="31" spans="1:7" ht="31.5" x14ac:dyDescent="0.25">
      <c r="A31" s="6" t="s">
        <v>26</v>
      </c>
      <c r="B31" s="6" t="s">
        <v>22</v>
      </c>
      <c r="C31" s="7" t="s">
        <v>52</v>
      </c>
      <c r="D31" s="18">
        <v>147</v>
      </c>
      <c r="E31" s="18">
        <v>146.75</v>
      </c>
      <c r="F31" s="18">
        <f t="shared" si="0"/>
        <v>99.829931972789126</v>
      </c>
      <c r="G31" s="18">
        <f t="shared" si="1"/>
        <v>-0.25</v>
      </c>
    </row>
    <row r="32" spans="1:7" x14ac:dyDescent="0.25">
      <c r="A32" s="10">
        <v>11</v>
      </c>
      <c r="B32" s="10"/>
      <c r="C32" s="11" t="s">
        <v>11</v>
      </c>
      <c r="D32" s="20">
        <f>D33</f>
        <v>20</v>
      </c>
      <c r="E32" s="20">
        <f>E33</f>
        <v>0</v>
      </c>
      <c r="F32" s="17">
        <f t="shared" si="0"/>
        <v>0</v>
      </c>
      <c r="G32" s="17">
        <f t="shared" si="1"/>
        <v>-20</v>
      </c>
    </row>
    <row r="33" spans="1:7" x14ac:dyDescent="0.25">
      <c r="A33" s="12">
        <v>11</v>
      </c>
      <c r="B33" s="6" t="s">
        <v>20</v>
      </c>
      <c r="C33" s="13" t="s">
        <v>12</v>
      </c>
      <c r="D33" s="19">
        <v>20</v>
      </c>
      <c r="E33" s="19">
        <v>0</v>
      </c>
      <c r="F33" s="18">
        <f t="shared" si="0"/>
        <v>0</v>
      </c>
      <c r="G33" s="18">
        <f t="shared" si="1"/>
        <v>-20</v>
      </c>
    </row>
    <row r="34" spans="1:7" x14ac:dyDescent="0.25">
      <c r="A34" s="10"/>
      <c r="B34" s="10"/>
      <c r="C34" s="14" t="s">
        <v>17</v>
      </c>
      <c r="D34" s="17">
        <f>SUM(D32+D29+D26+D24+D20+D17+D15+D10)</f>
        <v>7960.8000000000011</v>
      </c>
      <c r="E34" s="17">
        <f>SUM(E32+E29+E26+E24+E20+E17+E15+E10)</f>
        <v>5356.08</v>
      </c>
      <c r="F34" s="17">
        <f t="shared" si="0"/>
        <v>67.280675309014157</v>
      </c>
      <c r="G34" s="17">
        <f t="shared" si="1"/>
        <v>-2604.7200000000012</v>
      </c>
    </row>
  </sheetData>
  <mergeCells count="1">
    <mergeCell ref="A1:G7"/>
  </mergeCells>
  <phoneticPr fontId="1" type="noConversion"/>
  <pageMargins left="0.39370078740157483" right="0.19685039370078741" top="0.98425196850393704" bottom="0.19685039370078741" header="0.51181102362204722" footer="0.51181102362204722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Лист1</vt:lpstr>
      <vt:lpstr>прил.1!Заголовки_для_печати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2021-12-20T13:45:15Z</cp:lastPrinted>
  <dcterms:created xsi:type="dcterms:W3CDTF">2003-04-16T06:58:04Z</dcterms:created>
  <dcterms:modified xsi:type="dcterms:W3CDTF">2021-12-20T13:45:22Z</dcterms:modified>
</cp:coreProperties>
</file>